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0" yWindow="0" windowWidth="19440" windowHeight="14120" tabRatio="500"/>
  </bookViews>
  <sheets>
    <sheet name="Draft 21.11.16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10" i="1"/>
  <c r="F10" i="1"/>
  <c r="E10" i="1"/>
  <c r="D10" i="1"/>
  <c r="C10" i="1"/>
  <c r="E32" i="1"/>
  <c r="E31" i="1"/>
  <c r="E30" i="1"/>
  <c r="E29" i="1"/>
  <c r="E28" i="1"/>
  <c r="C28" i="1"/>
  <c r="C29" i="1"/>
  <c r="C30" i="1"/>
  <c r="C31" i="1"/>
  <c r="C32" i="1"/>
  <c r="H21" i="1"/>
  <c r="G18" i="1"/>
  <c r="G19" i="1"/>
  <c r="F18" i="1"/>
  <c r="F19" i="1"/>
  <c r="E18" i="1"/>
  <c r="E19" i="1"/>
  <c r="D18" i="1"/>
  <c r="D19" i="1"/>
  <c r="C18" i="1"/>
  <c r="C19" i="1"/>
  <c r="H18" i="1"/>
  <c r="H8" i="1"/>
  <c r="H19" i="1"/>
  <c r="H17" i="1"/>
  <c r="H16" i="1"/>
  <c r="H13" i="1"/>
  <c r="H14" i="1"/>
  <c r="H12" i="1"/>
  <c r="H11" i="1"/>
  <c r="H10" i="1"/>
  <c r="H7" i="1"/>
  <c r="H6" i="1"/>
  <c r="G32" i="1"/>
  <c r="G31" i="1"/>
  <c r="G30" i="1"/>
  <c r="G29" i="1"/>
  <c r="G28" i="1"/>
</calcChain>
</file>

<file path=xl/sharedStrings.xml><?xml version="1.0" encoding="utf-8"?>
<sst xmlns="http://schemas.openxmlformats.org/spreadsheetml/2006/main" count="51" uniqueCount="42">
  <si>
    <t>Total patients on tracker (31st Dec)</t>
  </si>
  <si>
    <t>Total patients on tracker (30th June)</t>
  </si>
  <si>
    <t>Patients enrolled on tracker this year</t>
  </si>
  <si>
    <t>Patients discharged from tracker this year</t>
  </si>
  <si>
    <t>tbc</t>
  </si>
  <si>
    <t>ACTIVITY</t>
  </si>
  <si>
    <t>COSTS</t>
  </si>
  <si>
    <t>1.0FTE AfC4 Support Worker</t>
  </si>
  <si>
    <t>0.2FTE AfC7 Clinical Nurse Specialist</t>
  </si>
  <si>
    <t>20 workshops, 120 hours room hire</t>
  </si>
  <si>
    <t>20 workshops, refreshments</t>
  </si>
  <si>
    <t>Printed patient materials</t>
  </si>
  <si>
    <t>20 workshops, parking validation</t>
  </si>
  <si>
    <t>IT (PSA tracker) support costs</t>
  </si>
  <si>
    <t>IT patient lisence costs</t>
  </si>
  <si>
    <t>TOTAL</t>
  </si>
  <si>
    <t>band 4</t>
  </si>
  <si>
    <t>on costs</t>
  </si>
  <si>
    <t>band 7</t>
  </si>
  <si>
    <t>0.2 FTE</t>
  </si>
  <si>
    <t>Staff costings</t>
  </si>
  <si>
    <t>TOTAL COST OF RUNNING SERVICE</t>
  </si>
  <si>
    <t>COST PER PSA REVIEW</t>
  </si>
  <si>
    <t>Number of PSA reviews / appointments saved</t>
  </si>
  <si>
    <t>TOTAL ADDITIONAL FUNDS REQUESTED</t>
  </si>
  <si>
    <t>TrueNTH funding (University of Southampton Grant)</t>
  </si>
  <si>
    <t>COST OF USUAL CARE</t>
  </si>
  <si>
    <t>Staff costs below need to be re-worked by RCHT finance team</t>
  </si>
  <si>
    <t>Assumption of average 2.5 PSA reviews per patient per year. The total is the year midpoint (row 5)</t>
  </si>
  <si>
    <t xml:space="preserve">Staff costs on top on band, plus on costs. Need to get RCHT Trust finance to rework this. </t>
  </si>
  <si>
    <t>You may not wish to request additional budget for CNS time, however it is important to reflect this in the cost of running the service</t>
  </si>
  <si>
    <t xml:space="preserve">What was the average cost of a follow up appointment before? Helpful to show the difference. </t>
  </si>
  <si>
    <t>Do you reimburse parking? Does it get charged to your budget?</t>
  </si>
  <si>
    <t>I've worked this out as £1 per new patient enrolled for A5 leaflet and workshop handouts.</t>
  </si>
  <si>
    <t>It is important to show this, even though there is not direct cost to your department. Need to note that a risk is that you lose access to a free venue</t>
  </si>
  <si>
    <t>Based on £20 per workshop</t>
  </si>
  <si>
    <t>This includes the workshops costs, introduction to pathway costs, etc</t>
  </si>
  <si>
    <t xml:space="preserve">This excludes year 1 IT costs and all CNS costs. </t>
  </si>
  <si>
    <t>Assume increase of 1% each year on top of scale and no changes in NI rules or Pension Contributions</t>
  </si>
  <si>
    <t>Not sure if this is the correct amount charged by UHS</t>
  </si>
  <si>
    <t>Notes to take into account</t>
  </si>
  <si>
    <t xml:space="preserve">Example FUNDING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</si>
</sst>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1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6"/>
      <color theme="1"/>
      <name val="Calibri"/>
      <scheme val="minor"/>
    </font>
    <font>
      <sz val="14"/>
      <color theme="0"/>
      <name val="Calibri"/>
      <scheme val="minor"/>
    </font>
    <font>
      <sz val="10"/>
      <color theme="1"/>
      <name val="Calibri"/>
      <scheme val="minor"/>
    </font>
    <font>
      <b/>
      <u/>
      <sz val="10"/>
      <color theme="1"/>
      <name val="Calibri"/>
      <scheme val="minor"/>
    </font>
    <font>
      <sz val="20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0" xfId="0" applyFont="1" applyBorder="1"/>
    <xf numFmtId="165" fontId="8" fillId="0" borderId="3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8" fillId="0" borderId="12" xfId="0" applyFont="1" applyBorder="1"/>
    <xf numFmtId="0" fontId="10" fillId="2" borderId="6" xfId="0" applyFont="1" applyFill="1" applyBorder="1"/>
    <xf numFmtId="0" fontId="6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8" fillId="0" borderId="10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5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8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8" fillId="0" borderId="0" xfId="0" applyFont="1" applyAlignment="1">
      <alignment horizontal="left"/>
    </xf>
    <xf numFmtId="0" fontId="8" fillId="4" borderId="15" xfId="0" applyFont="1" applyFill="1" applyBorder="1"/>
    <xf numFmtId="165" fontId="8" fillId="4" borderId="16" xfId="0" applyNumberFormat="1" applyFont="1" applyFill="1" applyBorder="1" applyAlignment="1">
      <alignment horizontal="center"/>
    </xf>
    <xf numFmtId="0" fontId="8" fillId="4" borderId="18" xfId="0" applyFont="1" applyFill="1" applyBorder="1"/>
    <xf numFmtId="0" fontId="8" fillId="4" borderId="20" xfId="0" applyFont="1" applyFill="1" applyBorder="1"/>
    <xf numFmtId="164" fontId="8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165" fontId="12" fillId="0" borderId="11" xfId="0" applyNumberFormat="1" applyFont="1" applyFill="1" applyBorder="1" applyAlignment="1">
      <alignment horizontal="left"/>
    </xf>
    <xf numFmtId="0" fontId="8" fillId="2" borderId="16" xfId="0" applyNumberFormat="1" applyFont="1" applyFill="1" applyBorder="1" applyAlignment="1">
      <alignment horizontal="center" textRotation="90" wrapText="1"/>
    </xf>
    <xf numFmtId="0" fontId="8" fillId="2" borderId="3" xfId="0" applyNumberFormat="1" applyFont="1" applyFill="1" applyBorder="1" applyAlignment="1">
      <alignment horizontal="center" textRotation="90" wrapText="1"/>
    </xf>
    <xf numFmtId="0" fontId="8" fillId="2" borderId="21" xfId="0" applyNumberFormat="1" applyFont="1" applyFill="1" applyBorder="1" applyAlignment="1">
      <alignment horizontal="center" textRotation="90" wrapText="1"/>
    </xf>
    <xf numFmtId="165" fontId="8" fillId="4" borderId="17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4" fillId="2" borderId="7" xfId="0" applyFont="1" applyFill="1" applyBorder="1"/>
    <xf numFmtId="164" fontId="8" fillId="4" borderId="19" xfId="0" applyNumberFormat="1" applyFont="1" applyFill="1" applyBorder="1" applyAlignment="1">
      <alignment horizontal="center"/>
    </xf>
    <xf numFmtId="164" fontId="15" fillId="5" borderId="21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center" textRotation="90" wrapText="1"/>
    </xf>
    <xf numFmtId="0" fontId="8" fillId="2" borderId="14" xfId="0" applyNumberFormat="1" applyFont="1" applyFill="1" applyBorder="1" applyAlignment="1">
      <alignment horizontal="center" textRotation="90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2" sqref="A2"/>
    </sheetView>
  </sheetViews>
  <sheetFormatPr defaultColWidth="11" defaultRowHeight="15.5" x14ac:dyDescent="0.35"/>
  <cols>
    <col min="1" max="1" width="40.08203125" customWidth="1"/>
    <col min="2" max="2" width="11.08203125" style="1" customWidth="1"/>
    <col min="3" max="7" width="12.33203125" style="1" bestFit="1" customWidth="1"/>
    <col min="8" max="8" width="14.5" customWidth="1"/>
    <col min="9" max="9" width="1.58203125" style="26" customWidth="1"/>
    <col min="10" max="10" width="118.83203125" customWidth="1"/>
  </cols>
  <sheetData>
    <row r="1" spans="1:10" ht="21" x14ac:dyDescent="0.5">
      <c r="A1" s="4"/>
      <c r="B1" s="5">
        <v>2016</v>
      </c>
      <c r="C1" s="5">
        <v>2017</v>
      </c>
      <c r="D1" s="5">
        <v>2018</v>
      </c>
      <c r="E1" s="5">
        <v>2019</v>
      </c>
      <c r="F1" s="5">
        <v>2020</v>
      </c>
      <c r="G1" s="5">
        <v>2021</v>
      </c>
      <c r="H1" s="16" t="s">
        <v>15</v>
      </c>
      <c r="I1" s="24"/>
      <c r="J1" s="37"/>
    </row>
    <row r="2" spans="1:10" ht="26.5" thickBot="1" x14ac:dyDescent="0.65">
      <c r="A2" s="45" t="s">
        <v>41</v>
      </c>
      <c r="B2" s="17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8"/>
      <c r="I2" s="25"/>
      <c r="J2" s="38" t="s">
        <v>40</v>
      </c>
    </row>
    <row r="3" spans="1:10" ht="21" customHeight="1" x14ac:dyDescent="0.5">
      <c r="A3" s="4" t="s">
        <v>5</v>
      </c>
      <c r="B3" s="5"/>
      <c r="C3" s="5"/>
      <c r="D3" s="5"/>
      <c r="E3" s="5"/>
      <c r="F3" s="5"/>
      <c r="G3" s="5"/>
      <c r="H3" s="19"/>
      <c r="I3" s="25"/>
      <c r="J3" s="37"/>
    </row>
    <row r="4" spans="1:10" ht="21" customHeight="1" x14ac:dyDescent="0.45">
      <c r="A4" s="6" t="s">
        <v>0</v>
      </c>
      <c r="B4" s="7">
        <v>650</v>
      </c>
      <c r="C4" s="7">
        <v>950</v>
      </c>
      <c r="D4" s="7">
        <v>1250</v>
      </c>
      <c r="E4" s="7">
        <v>1550</v>
      </c>
      <c r="F4" s="7">
        <v>1750</v>
      </c>
      <c r="G4" s="7">
        <v>1950</v>
      </c>
      <c r="H4" s="30"/>
      <c r="I4" s="25"/>
      <c r="J4" s="37"/>
    </row>
    <row r="5" spans="1:10" ht="21" customHeight="1" x14ac:dyDescent="0.45">
      <c r="A5" s="6" t="s">
        <v>1</v>
      </c>
      <c r="B5" s="27"/>
      <c r="C5" s="7">
        <v>800</v>
      </c>
      <c r="D5" s="7">
        <v>1100</v>
      </c>
      <c r="E5" s="7">
        <v>1400</v>
      </c>
      <c r="F5" s="7">
        <v>1650</v>
      </c>
      <c r="G5" s="7">
        <v>1850</v>
      </c>
      <c r="H5" s="30"/>
      <c r="I5" s="25"/>
      <c r="J5" s="37"/>
    </row>
    <row r="6" spans="1:10" ht="21" customHeight="1" x14ac:dyDescent="0.45">
      <c r="A6" s="6" t="s">
        <v>2</v>
      </c>
      <c r="B6" s="27"/>
      <c r="C6" s="7">
        <v>300</v>
      </c>
      <c r="D6" s="7">
        <v>300</v>
      </c>
      <c r="E6" s="7">
        <v>300</v>
      </c>
      <c r="F6" s="7">
        <v>300</v>
      </c>
      <c r="G6" s="7">
        <v>300</v>
      </c>
      <c r="H6" s="6">
        <f>SUM(C6:G6)</f>
        <v>1500</v>
      </c>
      <c r="I6" s="25"/>
      <c r="J6" s="37"/>
    </row>
    <row r="7" spans="1:10" ht="21" customHeight="1" x14ac:dyDescent="0.45">
      <c r="A7" s="6" t="s">
        <v>3</v>
      </c>
      <c r="B7" s="27"/>
      <c r="C7" s="7" t="s">
        <v>4</v>
      </c>
      <c r="D7" s="7" t="s">
        <v>4</v>
      </c>
      <c r="E7" s="7" t="s">
        <v>4</v>
      </c>
      <c r="F7" s="7">
        <v>100</v>
      </c>
      <c r="G7" s="7">
        <v>100</v>
      </c>
      <c r="H7" s="6">
        <f>SUM(F7:G7)</f>
        <v>200</v>
      </c>
      <c r="I7" s="25"/>
      <c r="J7" s="37"/>
    </row>
    <row r="8" spans="1:10" ht="21" customHeight="1" thickBot="1" x14ac:dyDescent="0.5">
      <c r="A8" s="9" t="s">
        <v>23</v>
      </c>
      <c r="B8" s="28"/>
      <c r="C8" s="20">
        <v>2000</v>
      </c>
      <c r="D8" s="20">
        <v>2750</v>
      </c>
      <c r="E8" s="20">
        <v>3500</v>
      </c>
      <c r="F8" s="20">
        <v>4125</v>
      </c>
      <c r="G8" s="20">
        <v>4625</v>
      </c>
      <c r="H8" s="9">
        <f>SUM(C8:G8)</f>
        <v>17000</v>
      </c>
      <c r="I8" s="25"/>
      <c r="J8" s="37" t="s">
        <v>28</v>
      </c>
    </row>
    <row r="9" spans="1:10" ht="21" customHeight="1" thickBot="1" x14ac:dyDescent="0.55000000000000004">
      <c r="A9" s="22" t="s">
        <v>6</v>
      </c>
      <c r="B9" s="23"/>
      <c r="C9" s="23"/>
      <c r="D9" s="23"/>
      <c r="E9" s="23"/>
      <c r="F9" s="23"/>
      <c r="G9" s="23"/>
      <c r="H9" s="19"/>
      <c r="I9" s="25"/>
      <c r="J9" s="37"/>
    </row>
    <row r="10" spans="1:10" ht="21" customHeight="1" x14ac:dyDescent="0.45">
      <c r="A10" s="15" t="s">
        <v>7</v>
      </c>
      <c r="B10" s="48" t="s">
        <v>25</v>
      </c>
      <c r="C10" s="21">
        <f>D28</f>
        <v>27937</v>
      </c>
      <c r="D10" s="21">
        <f>D29</f>
        <v>28227</v>
      </c>
      <c r="E10" s="21">
        <f>D30</f>
        <v>28520</v>
      </c>
      <c r="F10" s="21">
        <f>D31</f>
        <v>28818</v>
      </c>
      <c r="G10" s="21">
        <f>D32</f>
        <v>29177</v>
      </c>
      <c r="H10" s="10">
        <f>SUM(C10:G10)</f>
        <v>142679</v>
      </c>
      <c r="J10" s="37" t="s">
        <v>29</v>
      </c>
    </row>
    <row r="11" spans="1:10" ht="21" customHeight="1" x14ac:dyDescent="0.45">
      <c r="A11" s="6" t="s">
        <v>8</v>
      </c>
      <c r="B11" s="49"/>
      <c r="C11" s="10">
        <f>G28</f>
        <v>10482</v>
      </c>
      <c r="D11" s="10">
        <f>G29</f>
        <v>10589</v>
      </c>
      <c r="E11" s="10">
        <f>G30</f>
        <v>10697.2</v>
      </c>
      <c r="F11" s="10">
        <f>G31</f>
        <v>10806.2</v>
      </c>
      <c r="G11" s="10">
        <f>G32</f>
        <v>10916.4</v>
      </c>
      <c r="H11" s="10">
        <f>SUM(C11:G11)</f>
        <v>53490.8</v>
      </c>
      <c r="J11" s="37" t="s">
        <v>30</v>
      </c>
    </row>
    <row r="12" spans="1:10" ht="21" customHeight="1" x14ac:dyDescent="0.45">
      <c r="A12" s="6" t="s">
        <v>9</v>
      </c>
      <c r="B12" s="49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>SUM(C12:G12)</f>
        <v>0</v>
      </c>
      <c r="J12" s="37" t="s">
        <v>34</v>
      </c>
    </row>
    <row r="13" spans="1:10" ht="21" customHeight="1" x14ac:dyDescent="0.45">
      <c r="A13" s="6" t="s">
        <v>10</v>
      </c>
      <c r="B13" s="49"/>
      <c r="C13" s="10">
        <v>400</v>
      </c>
      <c r="D13" s="10">
        <v>400</v>
      </c>
      <c r="E13" s="10">
        <v>400</v>
      </c>
      <c r="F13" s="10">
        <v>400</v>
      </c>
      <c r="G13" s="10">
        <v>400</v>
      </c>
      <c r="H13" s="10">
        <f>SUM(C13:G13)</f>
        <v>2000</v>
      </c>
      <c r="J13" s="37" t="s">
        <v>35</v>
      </c>
    </row>
    <row r="14" spans="1:10" ht="21" customHeight="1" x14ac:dyDescent="0.45">
      <c r="A14" s="6" t="s">
        <v>11</v>
      </c>
      <c r="B14" s="49"/>
      <c r="C14" s="10">
        <v>300</v>
      </c>
      <c r="D14" s="10">
        <v>300</v>
      </c>
      <c r="E14" s="10">
        <v>300</v>
      </c>
      <c r="F14" s="10">
        <v>300</v>
      </c>
      <c r="G14" s="10">
        <v>300</v>
      </c>
      <c r="H14" s="10">
        <f>SUM(C14:G14)</f>
        <v>1500</v>
      </c>
      <c r="J14" s="37" t="s">
        <v>33</v>
      </c>
    </row>
    <row r="15" spans="1:10" ht="21" customHeight="1" x14ac:dyDescent="0.45">
      <c r="A15" s="6" t="s">
        <v>12</v>
      </c>
      <c r="B15" s="49"/>
      <c r="C15" s="10" t="s">
        <v>4</v>
      </c>
      <c r="D15" s="10" t="s">
        <v>4</v>
      </c>
      <c r="E15" s="10" t="s">
        <v>4</v>
      </c>
      <c r="F15" s="10" t="s">
        <v>4</v>
      </c>
      <c r="G15" s="10" t="s">
        <v>4</v>
      </c>
      <c r="H15" s="7"/>
      <c r="J15" s="39" t="s">
        <v>32</v>
      </c>
    </row>
    <row r="16" spans="1:10" ht="21" customHeight="1" x14ac:dyDescent="0.45">
      <c r="A16" s="6" t="s">
        <v>13</v>
      </c>
      <c r="B16" s="49"/>
      <c r="C16" s="10">
        <v>3500</v>
      </c>
      <c r="D16" s="10">
        <v>3500</v>
      </c>
      <c r="E16" s="10">
        <v>3500</v>
      </c>
      <c r="F16" s="10">
        <v>3500</v>
      </c>
      <c r="G16" s="10">
        <v>3500</v>
      </c>
      <c r="H16" s="10">
        <f>SUM(D16:G16)</f>
        <v>14000</v>
      </c>
      <c r="J16" s="37" t="s">
        <v>39</v>
      </c>
    </row>
    <row r="17" spans="1:10" ht="21" customHeight="1" thickBot="1" x14ac:dyDescent="0.5">
      <c r="A17" s="9" t="s">
        <v>14</v>
      </c>
      <c r="B17" s="49"/>
      <c r="C17" s="11">
        <v>3300</v>
      </c>
      <c r="D17" s="11">
        <v>5100</v>
      </c>
      <c r="E17" s="11">
        <v>6900</v>
      </c>
      <c r="F17" s="11">
        <v>8400</v>
      </c>
      <c r="G17" s="11">
        <v>9600</v>
      </c>
      <c r="H17" s="11">
        <f>SUM(D17:G17)</f>
        <v>30000</v>
      </c>
      <c r="J17" s="37" t="s">
        <v>39</v>
      </c>
    </row>
    <row r="18" spans="1:10" ht="21" customHeight="1" x14ac:dyDescent="0.45">
      <c r="A18" s="32" t="s">
        <v>21</v>
      </c>
      <c r="B18" s="40"/>
      <c r="C18" s="33">
        <f>SUM(C10:C17)</f>
        <v>45919</v>
      </c>
      <c r="D18" s="33">
        <f>SUM(D10:D17)</f>
        <v>48116</v>
      </c>
      <c r="E18" s="33">
        <f>SUM(E10:E17)</f>
        <v>50317.2</v>
      </c>
      <c r="F18" s="33">
        <f>SUM(F10:F17)</f>
        <v>52224.2</v>
      </c>
      <c r="G18" s="33">
        <f>SUM(G10:G17)</f>
        <v>53893.4</v>
      </c>
      <c r="H18" s="43">
        <f>SUM(C18:G18)</f>
        <v>250469.80000000002</v>
      </c>
      <c r="J18" s="37"/>
    </row>
    <row r="19" spans="1:10" ht="21" customHeight="1" x14ac:dyDescent="0.45">
      <c r="A19" s="34" t="s">
        <v>22</v>
      </c>
      <c r="B19" s="41"/>
      <c r="C19" s="29">
        <f t="shared" ref="C19:G19" si="0">C18/C8</f>
        <v>22.959499999999998</v>
      </c>
      <c r="D19" s="29">
        <f t="shared" si="0"/>
        <v>17.496727272727274</v>
      </c>
      <c r="E19" s="29">
        <f t="shared" si="0"/>
        <v>14.376342857142856</v>
      </c>
      <c r="F19" s="29">
        <f t="shared" si="0"/>
        <v>12.66041212121212</v>
      </c>
      <c r="G19" s="29">
        <f t="shared" si="0"/>
        <v>11.652627027027027</v>
      </c>
      <c r="H19" s="46">
        <f>H18/H8</f>
        <v>14.733517647058825</v>
      </c>
      <c r="J19" s="37" t="s">
        <v>36</v>
      </c>
    </row>
    <row r="20" spans="1:10" ht="21" customHeight="1" x14ac:dyDescent="0.45">
      <c r="A20" s="34" t="s">
        <v>26</v>
      </c>
      <c r="B20" s="41"/>
      <c r="C20" s="29"/>
      <c r="D20" s="29"/>
      <c r="E20" s="29"/>
      <c r="F20" s="29"/>
      <c r="G20" s="29"/>
      <c r="H20" s="44"/>
      <c r="J20" s="37" t="s">
        <v>31</v>
      </c>
    </row>
    <row r="21" spans="1:10" ht="21" customHeight="1" thickBot="1" x14ac:dyDescent="0.5">
      <c r="A21" s="35" t="s">
        <v>24</v>
      </c>
      <c r="B21" s="42"/>
      <c r="C21" s="36">
        <v>29567</v>
      </c>
      <c r="D21" s="36">
        <v>38468</v>
      </c>
      <c r="E21" s="36">
        <v>40569</v>
      </c>
      <c r="F21" s="36">
        <v>42376</v>
      </c>
      <c r="G21" s="36">
        <v>43885</v>
      </c>
      <c r="H21" s="47">
        <f>SUM(C21:G21)</f>
        <v>194865</v>
      </c>
      <c r="J21" s="37" t="s">
        <v>37</v>
      </c>
    </row>
    <row r="22" spans="1:10" ht="18.5" x14ac:dyDescent="0.45">
      <c r="A22" s="2"/>
      <c r="B22" s="8"/>
      <c r="C22" s="8"/>
      <c r="D22" s="8"/>
      <c r="E22" s="8"/>
      <c r="F22" s="8"/>
      <c r="G22" s="8"/>
    </row>
    <row r="23" spans="1:10" ht="18.5" x14ac:dyDescent="0.45">
      <c r="A23" s="2"/>
      <c r="B23" s="8"/>
      <c r="C23" s="8"/>
      <c r="D23" s="8"/>
      <c r="E23" s="8"/>
      <c r="F23" s="8"/>
      <c r="G23" s="8"/>
    </row>
    <row r="24" spans="1:10" ht="18.5" x14ac:dyDescent="0.45">
      <c r="A24" s="2"/>
      <c r="B24" s="8"/>
      <c r="C24" s="8"/>
      <c r="D24" s="8"/>
      <c r="E24" s="8"/>
      <c r="F24" s="8"/>
      <c r="G24" s="8"/>
    </row>
    <row r="25" spans="1:10" ht="18.5" x14ac:dyDescent="0.45">
      <c r="A25" s="2"/>
      <c r="B25" s="31" t="s">
        <v>27</v>
      </c>
      <c r="C25" s="3"/>
      <c r="D25" s="3"/>
      <c r="E25" s="3"/>
      <c r="F25" s="3"/>
      <c r="G25" s="3"/>
    </row>
    <row r="26" spans="1:10" ht="18.5" x14ac:dyDescent="0.45">
      <c r="A26" s="2"/>
      <c r="B26" s="14" t="s">
        <v>20</v>
      </c>
      <c r="C26" s="14"/>
      <c r="D26" s="14"/>
      <c r="E26" s="14"/>
      <c r="F26" s="14"/>
      <c r="G26" s="14"/>
    </row>
    <row r="27" spans="1:10" ht="18.5" x14ac:dyDescent="0.45">
      <c r="A27" s="2"/>
      <c r="B27" s="14"/>
      <c r="C27" s="14" t="s">
        <v>16</v>
      </c>
      <c r="D27" s="14" t="s">
        <v>17</v>
      </c>
      <c r="E27" s="14" t="s">
        <v>18</v>
      </c>
      <c r="F27" s="14" t="s">
        <v>17</v>
      </c>
      <c r="G27" s="14" t="s">
        <v>19</v>
      </c>
    </row>
    <row r="28" spans="1:10" ht="18.5" x14ac:dyDescent="0.45">
      <c r="A28" s="2"/>
      <c r="B28" s="13">
        <v>2017</v>
      </c>
      <c r="C28" s="12">
        <f>22458*1.01</f>
        <v>22682.58</v>
      </c>
      <c r="D28" s="12">
        <v>27937</v>
      </c>
      <c r="E28" s="12">
        <f>41373*1.01</f>
        <v>41786.730000000003</v>
      </c>
      <c r="F28" s="12">
        <v>52410</v>
      </c>
      <c r="G28" s="12">
        <f>F28/5</f>
        <v>10482</v>
      </c>
    </row>
    <row r="29" spans="1:10" ht="18.5" x14ac:dyDescent="0.45">
      <c r="A29" s="2"/>
      <c r="B29" s="13">
        <v>2018</v>
      </c>
      <c r="C29" s="12">
        <f>C28*1.01</f>
        <v>22909.4058</v>
      </c>
      <c r="D29" s="12">
        <v>28227</v>
      </c>
      <c r="E29" s="12">
        <f>E28*1.01</f>
        <v>42204.597300000001</v>
      </c>
      <c r="F29" s="12">
        <v>52945</v>
      </c>
      <c r="G29" s="12">
        <f t="shared" ref="G29:G32" si="1">F29/5</f>
        <v>10589</v>
      </c>
    </row>
    <row r="30" spans="1:10" ht="18.5" x14ac:dyDescent="0.45">
      <c r="A30" s="2"/>
      <c r="B30" s="13">
        <v>2019</v>
      </c>
      <c r="C30" s="12">
        <f>C29*1.01</f>
        <v>23138.499857999999</v>
      </c>
      <c r="D30" s="12">
        <v>28520</v>
      </c>
      <c r="E30" s="12">
        <f>E29*1.01</f>
        <v>42626.643273000001</v>
      </c>
      <c r="F30" s="12">
        <v>53486</v>
      </c>
      <c r="G30" s="12">
        <f t="shared" si="1"/>
        <v>10697.2</v>
      </c>
    </row>
    <row r="31" spans="1:10" ht="18.5" x14ac:dyDescent="0.45">
      <c r="A31" s="2"/>
      <c r="B31" s="13">
        <v>2020</v>
      </c>
      <c r="C31" s="12">
        <f>C30*1.01</f>
        <v>23369.88485658</v>
      </c>
      <c r="D31" s="12">
        <v>28818</v>
      </c>
      <c r="E31" s="12">
        <f>E30*1.01</f>
        <v>43052.909705730002</v>
      </c>
      <c r="F31" s="12">
        <v>54031</v>
      </c>
      <c r="G31" s="12">
        <f t="shared" si="1"/>
        <v>10806.2</v>
      </c>
    </row>
    <row r="32" spans="1:10" ht="18.5" x14ac:dyDescent="0.45">
      <c r="A32" s="2"/>
      <c r="B32" s="13">
        <v>2021</v>
      </c>
      <c r="C32" s="12">
        <f>C31*1.01</f>
        <v>23603.5837051458</v>
      </c>
      <c r="D32" s="12">
        <v>29177</v>
      </c>
      <c r="E32" s="12">
        <f>E31*1.01</f>
        <v>43483.438802787299</v>
      </c>
      <c r="F32" s="12">
        <v>54582</v>
      </c>
      <c r="G32" s="12">
        <f t="shared" si="1"/>
        <v>10916.4</v>
      </c>
    </row>
    <row r="33" spans="1:7" ht="18.5" x14ac:dyDescent="0.45">
      <c r="A33" s="2"/>
      <c r="B33" s="3"/>
      <c r="C33" s="3"/>
      <c r="D33" s="3"/>
      <c r="E33" s="3"/>
      <c r="F33" s="3"/>
      <c r="G33" s="3"/>
    </row>
    <row r="34" spans="1:7" x14ac:dyDescent="0.35">
      <c r="C34" s="1" t="s">
        <v>38</v>
      </c>
    </row>
  </sheetData>
  <mergeCells count="1">
    <mergeCell ref="B10:B17"/>
  </mergeCells>
  <phoneticPr fontId="7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21.11.16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Brodie</dc:creator>
  <cp:lastModifiedBy>Deborah Victor</cp:lastModifiedBy>
  <dcterms:created xsi:type="dcterms:W3CDTF">2016-11-21T10:07:58Z</dcterms:created>
  <dcterms:modified xsi:type="dcterms:W3CDTF">2020-11-03T08:19:11Z</dcterms:modified>
</cp:coreProperties>
</file>